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65" activeTab="0"/>
  </bookViews>
  <sheets>
    <sheet name="orçamento" sheetId="1" r:id="rId1"/>
    <sheet name="Plan1" sheetId="2" r:id="rId2"/>
  </sheets>
  <definedNames>
    <definedName name="_xlnm.Print_Area" localSheetId="0">'orçamento'!$A$1:$O$51</definedName>
  </definedNames>
  <calcPr fullCalcOnLoad="1"/>
</workbook>
</file>

<file path=xl/sharedStrings.xml><?xml version="1.0" encoding="utf-8"?>
<sst xmlns="http://schemas.openxmlformats.org/spreadsheetml/2006/main" count="97" uniqueCount="74">
  <si>
    <t>ITEM</t>
  </si>
  <si>
    <t>DISCRIMINAÇÃO</t>
  </si>
  <si>
    <t>QUANTID.</t>
  </si>
  <si>
    <t>UNID.</t>
  </si>
  <si>
    <t>V. UNIT.</t>
  </si>
  <si>
    <t>VALOR</t>
  </si>
  <si>
    <t>TOTAL</t>
  </si>
  <si>
    <t>%</t>
  </si>
  <si>
    <t>SERVIÇOS PRELIMINARES</t>
  </si>
  <si>
    <t>MDO (R$)</t>
  </si>
  <si>
    <t>MAT (R$)</t>
  </si>
  <si>
    <t>MDO+MAT (R$)</t>
  </si>
  <si>
    <t>(R$)</t>
  </si>
  <si>
    <t>1.1</t>
  </si>
  <si>
    <t>m²</t>
  </si>
  <si>
    <t>Total do grupo</t>
  </si>
  <si>
    <t>2.1</t>
  </si>
  <si>
    <t>m³</t>
  </si>
  <si>
    <t>4.1</t>
  </si>
  <si>
    <t>Limpeza da obra</t>
  </si>
  <si>
    <t>COMPLEMENTAÇÃO DA OBRA</t>
  </si>
  <si>
    <t>R$/m²</t>
  </si>
  <si>
    <t>CÓD.</t>
  </si>
  <si>
    <t>ORÇAMENTO DISCRIMINATIVO</t>
  </si>
  <si>
    <t>Placa da obra - pintada/fixada estrutura de madeira (2,00x1,50)m</t>
  </si>
  <si>
    <t>74209/001</t>
  </si>
  <si>
    <t>Valores com BDI de 27%</t>
  </si>
  <si>
    <t>3.1</t>
  </si>
  <si>
    <t>MUNICÍPIO DE GALVÃO - SC</t>
  </si>
  <si>
    <t>Av. 7 de Setembro, 548        CEP: 89838-000</t>
  </si>
  <si>
    <t>Fone:  (49) 3342-1111</t>
  </si>
  <si>
    <t>CNPJ: 83.009.902/0001-16</t>
  </si>
  <si>
    <t>e-mail – engenharia@galvao.sc.gov.br</t>
  </si>
  <si>
    <t>Obra: Reforma/Readequação da Rede Escolar Pública de Educação Infantil – Creche Municipal – Projeto Padrão FNDE/MEC – TIPO C</t>
  </si>
  <si>
    <t xml:space="preserve">Área: 603,59 m² </t>
  </si>
  <si>
    <t xml:space="preserve"> Raphaela Renata Palauro</t>
  </si>
  <si>
    <t xml:space="preserve">Engª Civil  - CREA-SC: 126597-4 </t>
  </si>
  <si>
    <t>Município de Galvão - SC</t>
  </si>
  <si>
    <t>PORTÃO DE ENTRADA</t>
  </si>
  <si>
    <t>Revisão geral de telhados de telhas cerâmicas</t>
  </si>
  <si>
    <t>FORRO</t>
  </si>
  <si>
    <t>74238/002</t>
  </si>
  <si>
    <t>Portão em tela arame galvanizado n. 12 malha 2" e moldura em tubos de aço com duas folhas de abrir, incluso ferragens</t>
  </si>
  <si>
    <t>COBERTURA</t>
  </si>
  <si>
    <t>FOSSA</t>
  </si>
  <si>
    <t>5.1</t>
  </si>
  <si>
    <t>74197/001</t>
  </si>
  <si>
    <t>Fossa séptica em alvenaria de tijolo cerâmico maciço dimensões externas 1,90X1,10X1,40m, 1.500 Litros, revestida internamente com barra lisa, com tampa em concreto armado com espessura de 8cm</t>
  </si>
  <si>
    <t>DRENAGEM PLUVIAL</t>
  </si>
  <si>
    <t>6.1</t>
  </si>
  <si>
    <t>73816/001</t>
  </si>
  <si>
    <t>Execução de creno com tubos de PVC corrugado flexível perfurado - DN 100</t>
  </si>
  <si>
    <t>m</t>
  </si>
  <si>
    <t>un.</t>
  </si>
  <si>
    <t>79507/005</t>
  </si>
  <si>
    <t xml:space="preserve">Escavação manual vala até 1m solo mole </t>
  </si>
  <si>
    <t>6.2</t>
  </si>
  <si>
    <t>IMPERMEABILIZAÇÃO</t>
  </si>
  <si>
    <t>7.1</t>
  </si>
  <si>
    <t>TOTAL DO ORÇAMENTO</t>
  </si>
  <si>
    <t>BANHEIRA BERÇÁRIO</t>
  </si>
  <si>
    <t>8.1</t>
  </si>
  <si>
    <t>Banheira de fibra de vidro para berçário  e recorte  da bancada de granito para sua instalação</t>
  </si>
  <si>
    <t>74066/001</t>
  </si>
  <si>
    <t>Impermeabilização de superfície, com impermeabilizante flexível a base de elastômero</t>
  </si>
  <si>
    <t>87529 Massa única, para recebimento de pintura,em argamassa traço 1:2:8, preparo mecânico com betoneira 400L, aplicada manualmente em faces internas de paredes de ambientes com área menor que 10 m², espessura de 20mm</t>
  </si>
  <si>
    <t>Chapisco aplicado no teto, com rolo para textura acrílica. Argamassa traço 1:4 e emulssão polimérica (adesivo) com preparo manual.</t>
  </si>
  <si>
    <t>4.2</t>
  </si>
  <si>
    <t>4.3</t>
  </si>
  <si>
    <t>Pintura em látex acrílico em 02 demãos e emassamento com massa acrílica 02 demãos</t>
  </si>
  <si>
    <t>Galvão, 26 de novembro de 2014</t>
  </si>
  <si>
    <t>9.1</t>
  </si>
  <si>
    <t>Impermeabilização de calhas/lajesdescobertas, com emulsão asfáltica com elastômeros, 3 demãos</t>
  </si>
  <si>
    <t>7.2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</si>
</sst>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* #,##0.00_ ;_ * \-#,##0.00_ ;_ * &quot;-&quot;??_ ;_ @_ "/>
    <numFmt numFmtId="173" formatCode="0.0"/>
    <numFmt numFmtId="174" formatCode="#,##0.000"/>
    <numFmt numFmtId="175" formatCode="#,##0.0"/>
  </numFmts>
  <fonts count="42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171" fontId="4" fillId="0" borderId="11" xfId="60" applyFont="1" applyFill="1" applyBorder="1" applyAlignment="1">
      <alignment horizontal="right"/>
    </xf>
    <xf numFmtId="172" fontId="4" fillId="0" borderId="11" xfId="60" applyNumberFormat="1" applyFont="1" applyFill="1" applyBorder="1" applyAlignment="1">
      <alignment horizontal="center"/>
    </xf>
    <xf numFmtId="172" fontId="4" fillId="0" borderId="11" xfId="6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71" fontId="4" fillId="0" borderId="14" xfId="60" applyFont="1" applyFill="1" applyBorder="1" applyAlignment="1">
      <alignment horizontal="right"/>
    </xf>
    <xf numFmtId="171" fontId="4" fillId="0" borderId="13" xfId="60" applyFont="1" applyFill="1" applyBorder="1" applyAlignment="1">
      <alignment horizontal="right"/>
    </xf>
    <xf numFmtId="171" fontId="4" fillId="0" borderId="13" xfId="6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171" fontId="4" fillId="0" borderId="12" xfId="6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171" fontId="4" fillId="0" borderId="12" xfId="6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171" fontId="4" fillId="0" borderId="11" xfId="6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2" fontId="4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71" fontId="3" fillId="0" borderId="33" xfId="60" applyFont="1" applyFill="1" applyBorder="1" applyAlignment="1">
      <alignment horizontal="right"/>
    </xf>
    <xf numFmtId="171" fontId="3" fillId="0" borderId="33" xfId="6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171" fontId="4" fillId="0" borderId="36" xfId="60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4" fillId="0" borderId="38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40" xfId="0" applyFont="1" applyFill="1" applyBorder="1" applyAlignment="1">
      <alignment horizontal="right"/>
    </xf>
    <xf numFmtId="171" fontId="4" fillId="0" borderId="24" xfId="6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171" fontId="4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72" fontId="4" fillId="0" borderId="21" xfId="6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171" fontId="3" fillId="0" borderId="39" xfId="60" applyFont="1" applyFill="1" applyBorder="1" applyAlignment="1">
      <alignment horizontal="right"/>
    </xf>
    <xf numFmtId="171" fontId="3" fillId="0" borderId="39" xfId="60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vertical="center"/>
    </xf>
    <xf numFmtId="171" fontId="4" fillId="0" borderId="39" xfId="60" applyFont="1" applyFill="1" applyBorder="1" applyAlignment="1">
      <alignment horizontal="center"/>
    </xf>
    <xf numFmtId="171" fontId="4" fillId="0" borderId="39" xfId="60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39" xfId="6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171" fontId="3" fillId="0" borderId="44" xfId="60" applyFont="1" applyFill="1" applyBorder="1" applyAlignment="1">
      <alignment horizontal="right"/>
    </xf>
    <xf numFmtId="171" fontId="3" fillId="0" borderId="44" xfId="60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 wrapText="1"/>
    </xf>
    <xf numFmtId="171" fontId="4" fillId="0" borderId="40" xfId="60" applyFont="1" applyFill="1" applyBorder="1" applyAlignment="1">
      <alignment horizontal="right"/>
    </xf>
    <xf numFmtId="171" fontId="4" fillId="0" borderId="40" xfId="60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" fontId="4" fillId="0" borderId="48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5</xdr:row>
      <xdr:rowOff>85725</xdr:rowOff>
    </xdr:to>
    <xdr:pic>
      <xdr:nvPicPr>
        <xdr:cNvPr id="1" name="Imagem 2" descr="brasao galva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Normal="80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6.00390625" style="22" customWidth="1"/>
    <col min="2" max="2" width="10.421875" style="22" customWidth="1"/>
    <col min="3" max="3" width="52.140625" style="22" customWidth="1"/>
    <col min="4" max="4" width="9.7109375" style="22" bestFit="1" customWidth="1"/>
    <col min="5" max="5" width="9.7109375" style="22" customWidth="1"/>
    <col min="6" max="6" width="10.57421875" style="22" customWidth="1"/>
    <col min="7" max="7" width="10.421875" style="22" customWidth="1"/>
    <col min="8" max="8" width="15.140625" style="22" customWidth="1"/>
    <col min="9" max="10" width="11.8515625" style="22" bestFit="1" customWidth="1"/>
    <col min="11" max="11" width="12.28125" style="22" customWidth="1"/>
    <col min="12" max="12" width="8.28125" style="22" customWidth="1"/>
    <col min="13" max="16384" width="9.140625" style="22" customWidth="1"/>
  </cols>
  <sheetData>
    <row r="1" spans="3:11" ht="15.75">
      <c r="C1" s="90" t="s">
        <v>28</v>
      </c>
      <c r="D1" s="23"/>
      <c r="E1" s="23"/>
      <c r="F1" s="23"/>
      <c r="G1" s="23"/>
      <c r="H1" s="23"/>
      <c r="I1" s="23"/>
      <c r="J1" s="23"/>
      <c r="K1" s="23"/>
    </row>
    <row r="2" spans="3:11" ht="12.75">
      <c r="C2" s="24" t="s">
        <v>29</v>
      </c>
      <c r="D2" s="23"/>
      <c r="E2" s="23"/>
      <c r="F2" s="23"/>
      <c r="G2" s="23"/>
      <c r="H2" s="23"/>
      <c r="I2" s="23"/>
      <c r="J2" s="23"/>
      <c r="K2" s="23"/>
    </row>
    <row r="3" spans="3:11" ht="12.75">
      <c r="C3" s="24" t="s">
        <v>30</v>
      </c>
      <c r="D3" s="23"/>
      <c r="E3" s="23"/>
      <c r="F3" s="23"/>
      <c r="G3" s="23"/>
      <c r="H3" s="23"/>
      <c r="I3" s="23"/>
      <c r="J3" s="23"/>
      <c r="K3" s="23"/>
    </row>
    <row r="4" spans="3:11" ht="12.75">
      <c r="C4" s="24" t="s">
        <v>31</v>
      </c>
      <c r="D4" s="23"/>
      <c r="E4" s="23"/>
      <c r="F4" s="23"/>
      <c r="G4" s="23"/>
      <c r="H4" s="23"/>
      <c r="I4" s="23"/>
      <c r="J4" s="23"/>
      <c r="K4" s="23"/>
    </row>
    <row r="5" spans="3:11" ht="12.75">
      <c r="C5" s="24" t="s">
        <v>32</v>
      </c>
      <c r="D5" s="23"/>
      <c r="E5" s="23"/>
      <c r="F5" s="23"/>
      <c r="G5" s="23"/>
      <c r="H5" s="23"/>
      <c r="I5" s="23"/>
      <c r="J5" s="23"/>
      <c r="K5" s="23"/>
    </row>
    <row r="6" spans="1:12" ht="13.5" thickBo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3.5" thickBot="1">
      <c r="A7" s="139" t="s">
        <v>23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2" ht="12.75">
      <c r="A8" s="136" t="s">
        <v>33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25"/>
    </row>
    <row r="9" spans="1:12" ht="13.5" thickBot="1">
      <c r="A9" s="136" t="s">
        <v>34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26"/>
    </row>
    <row r="10" spans="1:12" ht="12.75">
      <c r="A10" s="27" t="s">
        <v>0</v>
      </c>
      <c r="B10" s="28" t="s">
        <v>22</v>
      </c>
      <c r="C10" s="29" t="s">
        <v>1</v>
      </c>
      <c r="D10" s="30" t="s">
        <v>2</v>
      </c>
      <c r="E10" s="30" t="s">
        <v>3</v>
      </c>
      <c r="F10" s="30" t="s">
        <v>4</v>
      </c>
      <c r="G10" s="30" t="s">
        <v>4</v>
      </c>
      <c r="H10" s="31" t="s">
        <v>4</v>
      </c>
      <c r="I10" s="31" t="s">
        <v>5</v>
      </c>
      <c r="J10" s="31" t="s">
        <v>5</v>
      </c>
      <c r="K10" s="31" t="s">
        <v>6</v>
      </c>
      <c r="L10" s="1" t="s">
        <v>7</v>
      </c>
    </row>
    <row r="11" spans="1:12" ht="13.5" thickBot="1">
      <c r="A11" s="32">
        <v>1</v>
      </c>
      <c r="B11" s="13"/>
      <c r="C11" s="33" t="s">
        <v>8</v>
      </c>
      <c r="D11" s="34"/>
      <c r="E11" s="91"/>
      <c r="F11" s="93" t="s">
        <v>9</v>
      </c>
      <c r="G11" s="92" t="s">
        <v>10</v>
      </c>
      <c r="H11" s="35" t="s">
        <v>11</v>
      </c>
      <c r="I11" s="35" t="s">
        <v>9</v>
      </c>
      <c r="J11" s="34" t="s">
        <v>10</v>
      </c>
      <c r="K11" s="35" t="s">
        <v>12</v>
      </c>
      <c r="L11" s="36"/>
    </row>
    <row r="12" spans="1:12" ht="13.5" thickBot="1">
      <c r="A12" s="37" t="s">
        <v>13</v>
      </c>
      <c r="B12" s="14" t="s">
        <v>25</v>
      </c>
      <c r="C12" s="3" t="s">
        <v>24</v>
      </c>
      <c r="D12" s="15">
        <v>3</v>
      </c>
      <c r="E12" s="17" t="s">
        <v>14</v>
      </c>
      <c r="F12" s="10">
        <v>20.54</v>
      </c>
      <c r="G12" s="15">
        <v>55</v>
      </c>
      <c r="H12" s="18">
        <f>G12+F12</f>
        <v>75.53999999999999</v>
      </c>
      <c r="I12" s="18">
        <f>F12*D12</f>
        <v>61.62</v>
      </c>
      <c r="J12" s="18">
        <f>G12*D12</f>
        <v>165</v>
      </c>
      <c r="K12" s="16">
        <f>H12*D12</f>
        <v>226.61999999999998</v>
      </c>
      <c r="L12" s="38">
        <f>K12/K$42*100</f>
        <v>1.3894212949947224</v>
      </c>
    </row>
    <row r="13" spans="1:12" ht="13.5" thickBot="1">
      <c r="A13" s="42"/>
      <c r="B13" s="43"/>
      <c r="C13" s="43" t="s">
        <v>15</v>
      </c>
      <c r="D13" s="44"/>
      <c r="E13" s="45"/>
      <c r="F13" s="44"/>
      <c r="G13" s="44"/>
      <c r="H13" s="44"/>
      <c r="I13" s="44">
        <f>SUM(I12:I12)</f>
        <v>61.62</v>
      </c>
      <c r="J13" s="44">
        <f>SUM(J12:J12)</f>
        <v>165</v>
      </c>
      <c r="K13" s="44">
        <f>SUM(K12:K12)</f>
        <v>226.61999999999998</v>
      </c>
      <c r="L13" s="46">
        <f>SUM(L12:L12)</f>
        <v>1.3894212949947224</v>
      </c>
    </row>
    <row r="14" spans="1:12" ht="13.5" thickBot="1">
      <c r="A14" s="47">
        <v>2</v>
      </c>
      <c r="B14" s="12"/>
      <c r="C14" s="4" t="s">
        <v>38</v>
      </c>
      <c r="D14" s="10"/>
      <c r="E14" s="11"/>
      <c r="F14" s="10"/>
      <c r="G14" s="48"/>
      <c r="H14" s="48"/>
      <c r="I14" s="48"/>
      <c r="J14" s="48"/>
      <c r="K14" s="49"/>
      <c r="L14" s="50"/>
    </row>
    <row r="15" spans="1:12" ht="29.25" customHeight="1" thickBot="1">
      <c r="A15" s="112" t="s">
        <v>16</v>
      </c>
      <c r="B15" s="111" t="s">
        <v>41</v>
      </c>
      <c r="C15" s="110" t="s">
        <v>42</v>
      </c>
      <c r="D15" s="5">
        <v>8.19</v>
      </c>
      <c r="E15" s="19" t="s">
        <v>17</v>
      </c>
      <c r="F15" s="5">
        <v>100</v>
      </c>
      <c r="G15" s="5">
        <v>581.96</v>
      </c>
      <c r="H15" s="5">
        <f>G15+F15</f>
        <v>681.96</v>
      </c>
      <c r="I15" s="5">
        <f>F15*D15</f>
        <v>819</v>
      </c>
      <c r="J15" s="5">
        <f>G15*D15</f>
        <v>4766.2524</v>
      </c>
      <c r="K15" s="16">
        <f>H15*D15</f>
        <v>5585.2524</v>
      </c>
      <c r="L15" s="38">
        <f>K15/K$42*100</f>
        <v>34.24352935522189</v>
      </c>
    </row>
    <row r="16" spans="1:12" ht="13.5" thickBot="1">
      <c r="A16" s="42"/>
      <c r="B16" s="43"/>
      <c r="C16" s="43" t="s">
        <v>15</v>
      </c>
      <c r="D16" s="44"/>
      <c r="E16" s="45"/>
      <c r="F16" s="44"/>
      <c r="G16" s="44"/>
      <c r="H16" s="44"/>
      <c r="I16" s="51">
        <f>SUM(I15:I15)</f>
        <v>819</v>
      </c>
      <c r="J16" s="51">
        <f>SUM(J15:J15)</f>
        <v>4766.2524</v>
      </c>
      <c r="K16" s="51">
        <f>SUM(K15:K15)</f>
        <v>5585.2524</v>
      </c>
      <c r="L16" s="133">
        <f>SUM(L15:L15)</f>
        <v>34.24352935522189</v>
      </c>
    </row>
    <row r="17" spans="1:12" ht="13.5" thickBot="1">
      <c r="A17" s="47">
        <v>3</v>
      </c>
      <c r="B17" s="12"/>
      <c r="C17" s="4" t="s">
        <v>43</v>
      </c>
      <c r="D17" s="10"/>
      <c r="E17" s="11"/>
      <c r="F17" s="10"/>
      <c r="G17" s="48"/>
      <c r="H17" s="48"/>
      <c r="I17" s="48"/>
      <c r="J17" s="48"/>
      <c r="K17" s="49"/>
      <c r="L17" s="50"/>
    </row>
    <row r="18" spans="1:12" ht="13.5" thickBot="1">
      <c r="A18" s="37" t="s">
        <v>27</v>
      </c>
      <c r="B18" s="14">
        <v>72101</v>
      </c>
      <c r="C18" s="2" t="s">
        <v>39</v>
      </c>
      <c r="D18" s="7">
        <v>595.08</v>
      </c>
      <c r="E18" s="6" t="s">
        <v>14</v>
      </c>
      <c r="F18" s="7">
        <v>4.91</v>
      </c>
      <c r="G18" s="7">
        <v>0</v>
      </c>
      <c r="H18" s="89">
        <f>F18+G18</f>
        <v>4.91</v>
      </c>
      <c r="I18" s="7">
        <f>F18*D18</f>
        <v>2921.8428000000004</v>
      </c>
      <c r="J18" s="7">
        <f>G18*D18</f>
        <v>0</v>
      </c>
      <c r="K18" s="5">
        <f>H18*D18</f>
        <v>2921.8428000000004</v>
      </c>
      <c r="L18" s="38">
        <f>K18/K$42*100</f>
        <v>17.913999677641016</v>
      </c>
    </row>
    <row r="19" spans="1:12" ht="13.5" thickBot="1">
      <c r="A19" s="42"/>
      <c r="B19" s="43"/>
      <c r="C19" s="43" t="s">
        <v>15</v>
      </c>
      <c r="D19" s="44"/>
      <c r="E19" s="45"/>
      <c r="F19" s="44"/>
      <c r="G19" s="44"/>
      <c r="H19" s="44"/>
      <c r="I19" s="51">
        <f>SUM(I18:I18)</f>
        <v>2921.8428000000004</v>
      </c>
      <c r="J19" s="51">
        <f>SUM(J18:J18)</f>
        <v>0</v>
      </c>
      <c r="K19" s="51">
        <f>SUM(K18:K18)</f>
        <v>2921.8428000000004</v>
      </c>
      <c r="L19" s="52">
        <f>SUM(L18:L18)</f>
        <v>17.913999677641016</v>
      </c>
    </row>
    <row r="20" spans="1:12" ht="13.5" thickBot="1">
      <c r="A20" s="99">
        <v>4</v>
      </c>
      <c r="B20" s="95"/>
      <c r="C20" s="95" t="s">
        <v>40</v>
      </c>
      <c r="D20" s="96"/>
      <c r="E20" s="97"/>
      <c r="F20" s="96"/>
      <c r="G20" s="96"/>
      <c r="H20" s="96"/>
      <c r="I20" s="76"/>
      <c r="J20" s="76"/>
      <c r="K20" s="76"/>
      <c r="L20" s="98"/>
    </row>
    <row r="21" spans="1:12" ht="23.25" thickBot="1">
      <c r="A21" s="103" t="s">
        <v>18</v>
      </c>
      <c r="B21" s="108">
        <v>87881</v>
      </c>
      <c r="C21" s="109" t="s">
        <v>66</v>
      </c>
      <c r="D21" s="105">
        <v>10</v>
      </c>
      <c r="E21" s="104" t="s">
        <v>14</v>
      </c>
      <c r="F21" s="105">
        <v>15</v>
      </c>
      <c r="G21" s="105">
        <v>3.44</v>
      </c>
      <c r="H21" s="105">
        <f>F21+G21</f>
        <v>18.44</v>
      </c>
      <c r="I21" s="106">
        <f>F21*D21</f>
        <v>150</v>
      </c>
      <c r="J21" s="106">
        <f>G21*D21</f>
        <v>34.4</v>
      </c>
      <c r="K21" s="106">
        <f>H21*D21</f>
        <v>184.4</v>
      </c>
      <c r="L21" s="107">
        <f>K21/K$42*100</f>
        <v>1.1305678527801026</v>
      </c>
    </row>
    <row r="22" spans="1:12" ht="45.75" thickBot="1">
      <c r="A22" s="103" t="s">
        <v>67</v>
      </c>
      <c r="B22" s="108">
        <v>87529</v>
      </c>
      <c r="C22" s="109" t="s">
        <v>65</v>
      </c>
      <c r="D22" s="105">
        <v>10</v>
      </c>
      <c r="E22" s="104" t="s">
        <v>14</v>
      </c>
      <c r="F22" s="105">
        <v>17</v>
      </c>
      <c r="G22" s="105">
        <v>21.92</v>
      </c>
      <c r="H22" s="105">
        <f>G22+F22</f>
        <v>38.92</v>
      </c>
      <c r="I22" s="106">
        <f>F22*D22</f>
        <v>170</v>
      </c>
      <c r="J22" s="106">
        <f>G22*D22</f>
        <v>219.20000000000002</v>
      </c>
      <c r="K22" s="106">
        <f>H22*D22</f>
        <v>389.20000000000005</v>
      </c>
      <c r="L22" s="107">
        <f>K22/K$42*100</f>
        <v>2.386209372570586</v>
      </c>
    </row>
    <row r="23" spans="1:12" ht="23.25" thickBot="1">
      <c r="A23" s="103" t="s">
        <v>68</v>
      </c>
      <c r="B23" s="108"/>
      <c r="C23" s="109" t="s">
        <v>69</v>
      </c>
      <c r="D23" s="105">
        <v>10</v>
      </c>
      <c r="E23" s="104" t="s">
        <v>14</v>
      </c>
      <c r="F23" s="105">
        <v>15.4</v>
      </c>
      <c r="G23" s="105">
        <v>19.75</v>
      </c>
      <c r="H23" s="105">
        <f>G23+F23</f>
        <v>35.15</v>
      </c>
      <c r="I23" s="106">
        <f>F23*D23</f>
        <v>154</v>
      </c>
      <c r="J23" s="106">
        <f>G23*D23</f>
        <v>197.5</v>
      </c>
      <c r="K23" s="106">
        <f>H23*D23</f>
        <v>351.5</v>
      </c>
      <c r="L23" s="107">
        <f>K23/K$42*100</f>
        <v>2.1550683310857166</v>
      </c>
    </row>
    <row r="24" spans="1:12" ht="13.5" thickBot="1">
      <c r="A24" s="94"/>
      <c r="B24" s="95"/>
      <c r="C24" s="95" t="s">
        <v>15</v>
      </c>
      <c r="D24" s="96"/>
      <c r="E24" s="97"/>
      <c r="F24" s="96"/>
      <c r="G24" s="96"/>
      <c r="H24" s="96"/>
      <c r="I24" s="76">
        <f>SUM(I21:I23)</f>
        <v>474</v>
      </c>
      <c r="J24" s="76">
        <f>SUM(J21:J23)</f>
        <v>451.1</v>
      </c>
      <c r="K24" s="76">
        <f>SUM(K21:K23)</f>
        <v>925.1</v>
      </c>
      <c r="L24" s="98">
        <f>SUM(L21:L23)</f>
        <v>5.671845556436406</v>
      </c>
    </row>
    <row r="25" spans="1:12" ht="13.5" thickBot="1">
      <c r="A25" s="99">
        <v>5</v>
      </c>
      <c r="B25" s="95"/>
      <c r="C25" s="95" t="s">
        <v>44</v>
      </c>
      <c r="D25" s="96"/>
      <c r="E25" s="97"/>
      <c r="F25" s="96"/>
      <c r="G25" s="96"/>
      <c r="H25" s="96"/>
      <c r="I25" s="76"/>
      <c r="J25" s="76"/>
      <c r="K25" s="76"/>
      <c r="L25" s="98"/>
    </row>
    <row r="26" spans="1:12" s="113" customFormat="1" ht="34.5" thickBot="1">
      <c r="A26" s="100" t="s">
        <v>45</v>
      </c>
      <c r="B26" s="71" t="s">
        <v>46</v>
      </c>
      <c r="C26" s="102" t="s">
        <v>47</v>
      </c>
      <c r="D26" s="105">
        <v>1</v>
      </c>
      <c r="E26" s="104" t="s">
        <v>53</v>
      </c>
      <c r="F26" s="105">
        <v>350</v>
      </c>
      <c r="G26" s="105">
        <v>761.94</v>
      </c>
      <c r="H26" s="105">
        <f>F26+G26</f>
        <v>1111.94</v>
      </c>
      <c r="I26" s="106">
        <f>F26*D26</f>
        <v>350</v>
      </c>
      <c r="J26" s="106">
        <f>G26*D26</f>
        <v>761.94</v>
      </c>
      <c r="K26" s="106">
        <f>H26*D26</f>
        <v>1111.94</v>
      </c>
      <c r="L26" s="107">
        <f>K26/K$42*100</f>
        <v>6.817373200760886</v>
      </c>
    </row>
    <row r="27" spans="1:12" s="113" customFormat="1" ht="13.5" thickBot="1">
      <c r="A27" s="100"/>
      <c r="B27" s="71"/>
      <c r="C27" s="101" t="s">
        <v>15</v>
      </c>
      <c r="D27" s="105"/>
      <c r="E27" s="104"/>
      <c r="F27" s="105"/>
      <c r="G27" s="105"/>
      <c r="H27" s="105"/>
      <c r="I27" s="76">
        <f>SUM(I26:I26)</f>
        <v>350</v>
      </c>
      <c r="J27" s="76">
        <f>SUM(J26:J26)</f>
        <v>761.94</v>
      </c>
      <c r="K27" s="76">
        <f>SUM(K26:K26)</f>
        <v>1111.94</v>
      </c>
      <c r="L27" s="98">
        <f>SUM(L26:L26)</f>
        <v>6.817373200760886</v>
      </c>
    </row>
    <row r="28" spans="1:12" s="113" customFormat="1" ht="13.5" thickBot="1">
      <c r="A28" s="99">
        <v>6</v>
      </c>
      <c r="B28" s="71"/>
      <c r="C28" s="101" t="s">
        <v>48</v>
      </c>
      <c r="D28" s="105"/>
      <c r="E28" s="104"/>
      <c r="F28" s="105"/>
      <c r="G28" s="105"/>
      <c r="H28" s="105"/>
      <c r="I28" s="76"/>
      <c r="J28" s="76"/>
      <c r="K28" s="76"/>
      <c r="L28" s="107"/>
    </row>
    <row r="29" spans="1:12" s="113" customFormat="1" ht="23.25" thickBot="1">
      <c r="A29" s="103" t="s">
        <v>49</v>
      </c>
      <c r="B29" s="108" t="s">
        <v>50</v>
      </c>
      <c r="C29" s="102" t="s">
        <v>51</v>
      </c>
      <c r="D29" s="105">
        <v>55</v>
      </c>
      <c r="E29" s="104" t="s">
        <v>52</v>
      </c>
      <c r="F29" s="105"/>
      <c r="G29" s="105">
        <v>24.02</v>
      </c>
      <c r="H29" s="114">
        <f>G29+F29</f>
        <v>24.02</v>
      </c>
      <c r="I29" s="76"/>
      <c r="J29" s="106">
        <f>G29*D29</f>
        <v>1321.1</v>
      </c>
      <c r="K29" s="106">
        <f>H29*D29</f>
        <v>1321.1</v>
      </c>
      <c r="L29" s="107">
        <f>K29/K$42*100</f>
        <v>8.099746151343783</v>
      </c>
    </row>
    <row r="30" spans="1:12" s="113" customFormat="1" ht="13.5" thickBot="1">
      <c r="A30" s="100" t="s">
        <v>56</v>
      </c>
      <c r="B30" s="71" t="s">
        <v>54</v>
      </c>
      <c r="C30" s="102" t="s">
        <v>55</v>
      </c>
      <c r="D30" s="105">
        <v>4.95</v>
      </c>
      <c r="E30" s="104" t="s">
        <v>17</v>
      </c>
      <c r="F30" s="105">
        <v>15.35</v>
      </c>
      <c r="G30" s="105"/>
      <c r="H30" s="105">
        <f>F30+G30</f>
        <v>15.35</v>
      </c>
      <c r="I30" s="106">
        <f>F30*D30</f>
        <v>75.9825</v>
      </c>
      <c r="J30" s="76"/>
      <c r="K30" s="106">
        <f>H30*D30</f>
        <v>75.9825</v>
      </c>
      <c r="L30" s="107">
        <f>K30/K$42*100</f>
        <v>0.46585342664785334</v>
      </c>
    </row>
    <row r="31" spans="1:12" s="113" customFormat="1" ht="13.5" thickBot="1">
      <c r="A31" s="100"/>
      <c r="B31" s="71"/>
      <c r="C31" s="101" t="s">
        <v>15</v>
      </c>
      <c r="D31" s="105"/>
      <c r="E31" s="104"/>
      <c r="F31" s="105"/>
      <c r="G31" s="105"/>
      <c r="H31" s="105"/>
      <c r="I31" s="76">
        <f>SUM(I29:I30)</f>
        <v>75.9825</v>
      </c>
      <c r="J31" s="76">
        <f>SUM(J29:J30)</f>
        <v>1321.1</v>
      </c>
      <c r="K31" s="76">
        <f>SUM(K29:K30)</f>
        <v>1397.0825</v>
      </c>
      <c r="L31" s="98">
        <f>SUM(L29:L30)</f>
        <v>8.565599577991637</v>
      </c>
    </row>
    <row r="32" spans="1:12" s="113" customFormat="1" ht="13.5" thickBot="1">
      <c r="A32" s="99">
        <v>7</v>
      </c>
      <c r="B32" s="71"/>
      <c r="C32" s="101" t="s">
        <v>57</v>
      </c>
      <c r="D32" s="105"/>
      <c r="E32" s="104"/>
      <c r="F32" s="105"/>
      <c r="G32" s="105"/>
      <c r="H32" s="105"/>
      <c r="I32" s="76"/>
      <c r="J32" s="76"/>
      <c r="K32" s="76"/>
      <c r="L32" s="98"/>
    </row>
    <row r="33" spans="1:12" s="113" customFormat="1" ht="23.25" thickBot="1">
      <c r="A33" s="100" t="s">
        <v>58</v>
      </c>
      <c r="B33" s="71" t="s">
        <v>63</v>
      </c>
      <c r="C33" s="102" t="s">
        <v>64</v>
      </c>
      <c r="D33" s="105">
        <v>10</v>
      </c>
      <c r="E33" s="104" t="s">
        <v>14</v>
      </c>
      <c r="F33" s="105">
        <v>20</v>
      </c>
      <c r="G33" s="105">
        <v>46.31</v>
      </c>
      <c r="H33" s="105">
        <f>G33+F33</f>
        <v>66.31</v>
      </c>
      <c r="I33" s="106">
        <f>F33*D33</f>
        <v>200</v>
      </c>
      <c r="J33" s="106">
        <f>G33*D33</f>
        <v>463.1</v>
      </c>
      <c r="K33" s="106">
        <f>H33*D33</f>
        <v>663.1</v>
      </c>
      <c r="L33" s="107">
        <f>K33/K$42*100</f>
        <v>4.06550728404819</v>
      </c>
    </row>
    <row r="34" spans="1:12" s="113" customFormat="1" ht="23.25" thickBot="1">
      <c r="A34" s="100" t="s">
        <v>73</v>
      </c>
      <c r="B34" s="71">
        <v>6225</v>
      </c>
      <c r="C34" s="102" t="s">
        <v>72</v>
      </c>
      <c r="D34" s="105">
        <v>30</v>
      </c>
      <c r="E34" s="104" t="s">
        <v>14</v>
      </c>
      <c r="F34" s="105">
        <v>50</v>
      </c>
      <c r="G34" s="105">
        <v>28.2</v>
      </c>
      <c r="H34" s="105">
        <f>F34+G34</f>
        <v>78.2</v>
      </c>
      <c r="I34" s="106">
        <f>F34*D34</f>
        <v>1500</v>
      </c>
      <c r="J34" s="106">
        <f>G34*D34</f>
        <v>846</v>
      </c>
      <c r="K34" s="106">
        <f>H34*D34</f>
        <v>2346</v>
      </c>
      <c r="L34" s="107">
        <f>K34/K$42*100</f>
        <v>14.383471706193712</v>
      </c>
    </row>
    <row r="35" spans="1:12" s="113" customFormat="1" ht="13.5" thickBot="1">
      <c r="A35" s="100"/>
      <c r="B35" s="71"/>
      <c r="C35" s="101" t="s">
        <v>15</v>
      </c>
      <c r="D35" s="105"/>
      <c r="E35" s="104"/>
      <c r="F35" s="105"/>
      <c r="G35" s="105"/>
      <c r="H35" s="105"/>
      <c r="I35" s="76">
        <f>SUM(I33:I34)</f>
        <v>1700</v>
      </c>
      <c r="J35" s="76">
        <f>SUM(J33:J34)</f>
        <v>1309.1</v>
      </c>
      <c r="K35" s="76">
        <f>SUM(K33:K34)</f>
        <v>3009.1</v>
      </c>
      <c r="L35" s="98">
        <f>SUM(L33:L34)</f>
        <v>18.4489789902419</v>
      </c>
    </row>
    <row r="36" spans="1:12" s="113" customFormat="1" ht="13.5" thickBot="1">
      <c r="A36" s="115">
        <v>8</v>
      </c>
      <c r="B36" s="71"/>
      <c r="C36" s="101" t="s">
        <v>60</v>
      </c>
      <c r="D36" s="105"/>
      <c r="E36" s="104"/>
      <c r="F36" s="105"/>
      <c r="G36" s="105"/>
      <c r="H36" s="105"/>
      <c r="I36" s="76"/>
      <c r="J36" s="76"/>
      <c r="K36" s="76"/>
      <c r="L36" s="98"/>
    </row>
    <row r="37" spans="1:12" s="131" customFormat="1" ht="22.5">
      <c r="A37" s="124" t="s">
        <v>61</v>
      </c>
      <c r="B37" s="125"/>
      <c r="C37" s="126" t="s">
        <v>62</v>
      </c>
      <c r="D37" s="127">
        <v>1</v>
      </c>
      <c r="E37" s="128" t="s">
        <v>53</v>
      </c>
      <c r="F37" s="127">
        <v>120</v>
      </c>
      <c r="G37" s="127">
        <v>320</v>
      </c>
      <c r="H37" s="127">
        <f>G37+F37</f>
        <v>440</v>
      </c>
      <c r="I37" s="129">
        <f>F37*D37</f>
        <v>120</v>
      </c>
      <c r="J37" s="129">
        <f>G37*D37</f>
        <v>320</v>
      </c>
      <c r="K37" s="129">
        <f>H37*D37</f>
        <v>440</v>
      </c>
      <c r="L37" s="130">
        <f>K37/K$42*100</f>
        <v>2.697667327674865</v>
      </c>
    </row>
    <row r="38" spans="1:12" s="123" customFormat="1" ht="13.5" thickBot="1">
      <c r="A38" s="117"/>
      <c r="B38" s="118"/>
      <c r="C38" s="118" t="s">
        <v>15</v>
      </c>
      <c r="D38" s="119"/>
      <c r="E38" s="120"/>
      <c r="F38" s="119"/>
      <c r="G38" s="119"/>
      <c r="H38" s="119"/>
      <c r="I38" s="121">
        <f>SUM(I37:I37)</f>
        <v>120</v>
      </c>
      <c r="J38" s="121">
        <f>SUM(J37:J37)</f>
        <v>320</v>
      </c>
      <c r="K38" s="121">
        <f>SUM(K37:K37)</f>
        <v>440</v>
      </c>
      <c r="L38" s="122">
        <f>SUM(L37)</f>
        <v>2.697667327674865</v>
      </c>
    </row>
    <row r="39" spans="1:12" ht="13.5" thickBot="1">
      <c r="A39" s="87">
        <v>9</v>
      </c>
      <c r="B39" s="88"/>
      <c r="C39" s="85" t="s">
        <v>20</v>
      </c>
      <c r="D39" s="83"/>
      <c r="E39" s="83"/>
      <c r="F39" s="83"/>
      <c r="G39" s="83"/>
      <c r="H39" s="83"/>
      <c r="I39" s="83"/>
      <c r="J39" s="83"/>
      <c r="K39" s="86"/>
      <c r="L39" s="84"/>
    </row>
    <row r="40" spans="1:12" ht="13.5" thickBot="1">
      <c r="A40" s="39" t="s">
        <v>71</v>
      </c>
      <c r="B40" s="40"/>
      <c r="C40" s="8" t="s">
        <v>19</v>
      </c>
      <c r="D40" s="9">
        <v>603</v>
      </c>
      <c r="E40" s="20" t="s">
        <v>14</v>
      </c>
      <c r="F40" s="21">
        <v>0.25</v>
      </c>
      <c r="G40" s="21">
        <v>0.9</v>
      </c>
      <c r="H40" s="21">
        <f>G40+F40</f>
        <v>1.15</v>
      </c>
      <c r="I40" s="21">
        <f>F40*D40</f>
        <v>150.75</v>
      </c>
      <c r="J40" s="21">
        <f>G40*D40</f>
        <v>542.7</v>
      </c>
      <c r="K40" s="54">
        <f>H40*D40</f>
        <v>693.4499999999999</v>
      </c>
      <c r="L40" s="41">
        <f>K40/K$42*100</f>
        <v>4.251585019036671</v>
      </c>
    </row>
    <row r="41" spans="1:12" ht="13.5" thickBot="1">
      <c r="A41" s="42"/>
      <c r="B41" s="43"/>
      <c r="C41" s="43" t="s">
        <v>15</v>
      </c>
      <c r="D41" s="44"/>
      <c r="E41" s="45"/>
      <c r="F41" s="44"/>
      <c r="G41" s="44"/>
      <c r="H41" s="44"/>
      <c r="I41" s="51">
        <f>SUM(I40:I40)</f>
        <v>150.75</v>
      </c>
      <c r="J41" s="51">
        <f>SUM(J40:J40)</f>
        <v>542.7</v>
      </c>
      <c r="K41" s="51">
        <f>SUM(K40)</f>
        <v>693.4499999999999</v>
      </c>
      <c r="L41" s="46">
        <f>SUM(L40)</f>
        <v>4.251585019036671</v>
      </c>
    </row>
    <row r="42" spans="1:12" ht="13.5" thickBot="1">
      <c r="A42" s="42" t="s">
        <v>6</v>
      </c>
      <c r="B42" s="43"/>
      <c r="C42" s="43"/>
      <c r="D42" s="55"/>
      <c r="E42" s="56"/>
      <c r="F42" s="57"/>
      <c r="G42" s="57"/>
      <c r="H42" s="57"/>
      <c r="I42" s="51">
        <f>SUM(I41+I19+I16+I13+I24+I27+I31+I35+I38)</f>
        <v>6673.1953</v>
      </c>
      <c r="J42" s="51">
        <f>SUM(J41+J19+J16+J13+J24+J27+J31+J35+J38)</f>
        <v>9637.192400000002</v>
      </c>
      <c r="K42" s="51">
        <f>SUM(K41+K19+K16+K13+K24+K27+K31+K35+K38)</f>
        <v>16310.387700000003</v>
      </c>
      <c r="L42" s="132"/>
    </row>
    <row r="43" spans="1:12" ht="12.75">
      <c r="A43" s="53"/>
      <c r="B43" s="53"/>
      <c r="C43" s="53"/>
      <c r="D43" s="58"/>
      <c r="E43" s="59"/>
      <c r="F43" s="60"/>
      <c r="G43" s="60"/>
      <c r="H43" s="60"/>
      <c r="I43" s="61"/>
      <c r="J43" s="61"/>
      <c r="K43" s="61"/>
      <c r="L43" s="62"/>
    </row>
    <row r="44" spans="1:12" s="65" customFormat="1" ht="12.75">
      <c r="A44" s="53"/>
      <c r="B44" s="53"/>
      <c r="C44" s="53"/>
      <c r="D44" s="58"/>
      <c r="E44" s="59"/>
      <c r="F44" s="60"/>
      <c r="G44" s="63"/>
      <c r="H44" s="60"/>
      <c r="I44" s="61"/>
      <c r="J44" s="60" t="s">
        <v>59</v>
      </c>
      <c r="K44" s="61">
        <f>K42</f>
        <v>16310.387700000003</v>
      </c>
      <c r="L44" s="64">
        <v>1</v>
      </c>
    </row>
    <row r="45" spans="1:11" ht="12.75">
      <c r="A45" s="53"/>
      <c r="B45" s="53"/>
      <c r="C45" s="66"/>
      <c r="D45" s="67"/>
      <c r="E45" s="68"/>
      <c r="F45" s="69"/>
      <c r="G45" s="69"/>
      <c r="H45" s="69"/>
      <c r="I45" s="70"/>
      <c r="J45" s="70"/>
      <c r="K45" s="70"/>
    </row>
    <row r="46" spans="1:16" ht="13.5" thickBot="1">
      <c r="A46" s="71" t="s">
        <v>26</v>
      </c>
      <c r="B46" s="71"/>
      <c r="C46" s="71"/>
      <c r="D46" s="72"/>
      <c r="E46" s="73"/>
      <c r="F46" s="74"/>
      <c r="G46" s="74"/>
      <c r="H46" s="74"/>
      <c r="I46" s="74"/>
      <c r="J46" s="75" t="s">
        <v>21</v>
      </c>
      <c r="K46" s="76">
        <f>K42/D40</f>
        <v>27.048735820895526</v>
      </c>
      <c r="L46" s="77"/>
      <c r="P46" s="116"/>
    </row>
    <row r="47" spans="1:11" ht="12.75">
      <c r="A47" s="78" t="s">
        <v>70</v>
      </c>
      <c r="B47" s="78"/>
      <c r="C47" s="78"/>
      <c r="D47" s="79"/>
      <c r="E47" s="80"/>
      <c r="F47" s="81"/>
      <c r="G47" s="81"/>
      <c r="H47" s="81"/>
      <c r="I47" s="81"/>
      <c r="J47" s="81"/>
      <c r="K47" s="81"/>
    </row>
    <row r="48" spans="1:11" ht="12.75">
      <c r="A48" s="78"/>
      <c r="B48" s="78"/>
      <c r="C48" s="78"/>
      <c r="D48" s="79"/>
      <c r="E48" s="80"/>
      <c r="F48" s="81"/>
      <c r="G48" s="82"/>
      <c r="H48" s="82"/>
      <c r="I48" s="82"/>
      <c r="J48" s="81"/>
      <c r="K48" s="81"/>
    </row>
    <row r="49" spans="1:11" ht="12.75">
      <c r="A49" s="78"/>
      <c r="B49" s="78"/>
      <c r="C49" s="78"/>
      <c r="D49" s="79"/>
      <c r="E49" s="80"/>
      <c r="F49" s="81"/>
      <c r="G49" s="142" t="s">
        <v>35</v>
      </c>
      <c r="H49" s="142"/>
      <c r="I49" s="142"/>
      <c r="J49" s="81"/>
      <c r="K49" s="81"/>
    </row>
    <row r="50" spans="1:11" ht="12.75">
      <c r="A50" s="78"/>
      <c r="B50" s="78"/>
      <c r="C50" s="78"/>
      <c r="D50" s="79"/>
      <c r="E50" s="80"/>
      <c r="F50" s="81"/>
      <c r="G50" s="134" t="s">
        <v>36</v>
      </c>
      <c r="H50" s="134"/>
      <c r="I50" s="134"/>
      <c r="J50" s="81"/>
      <c r="K50" s="81"/>
    </row>
    <row r="51" spans="7:9" ht="12.75">
      <c r="G51" s="143" t="s">
        <v>37</v>
      </c>
      <c r="H51" s="144"/>
      <c r="I51" s="144"/>
    </row>
    <row r="52" spans="3:5" ht="12.75">
      <c r="C52" s="69"/>
      <c r="D52" s="69"/>
      <c r="E52" s="69"/>
    </row>
    <row r="53" spans="3:5" ht="12.75">
      <c r="C53" s="134"/>
      <c r="D53" s="134"/>
      <c r="E53" s="134"/>
    </row>
    <row r="54" spans="3:5" ht="12.75">
      <c r="C54" s="134"/>
      <c r="D54" s="134"/>
      <c r="E54" s="134"/>
    </row>
  </sheetData>
  <sheetProtection/>
  <mergeCells count="9">
    <mergeCell ref="C53:E53"/>
    <mergeCell ref="C54:E54"/>
    <mergeCell ref="A6:L6"/>
    <mergeCell ref="A8:K8"/>
    <mergeCell ref="A9:K9"/>
    <mergeCell ref="A7:L7"/>
    <mergeCell ref="G49:I49"/>
    <mergeCell ref="G51:I51"/>
    <mergeCell ref="G50:I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2"/>
  <rowBreaks count="1" manualBreakCount="1">
    <brk id="37" max="14" man="1"/>
  </rowBreaks>
  <colBreaks count="1" manualBreakCount="1">
    <brk id="13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spans="1:4" ht="12.75">
      <c r="A1">
        <v>12</v>
      </c>
      <c r="B1">
        <v>12</v>
      </c>
      <c r="C1">
        <v>12</v>
      </c>
      <c r="D1">
        <v>12</v>
      </c>
    </row>
    <row r="2" spans="1:4" ht="12.75">
      <c r="A2">
        <v>21</v>
      </c>
      <c r="B2">
        <v>9</v>
      </c>
      <c r="C2">
        <v>9</v>
      </c>
      <c r="D2">
        <v>6</v>
      </c>
    </row>
    <row r="3" spans="1:4" ht="12.75">
      <c r="A3">
        <v>15</v>
      </c>
      <c r="B3">
        <v>15</v>
      </c>
      <c r="C3">
        <v>15</v>
      </c>
      <c r="D3">
        <v>15</v>
      </c>
    </row>
    <row r="4" spans="1:4" ht="12.75">
      <c r="A4">
        <v>9</v>
      </c>
      <c r="B4">
        <v>15</v>
      </c>
      <c r="C4">
        <v>60</v>
      </c>
      <c r="D4">
        <v>9</v>
      </c>
    </row>
    <row r="5" spans="1:4" ht="12.75">
      <c r="A5">
        <v>12</v>
      </c>
      <c r="B5">
        <v>15</v>
      </c>
      <c r="C5">
        <v>60</v>
      </c>
      <c r="D5">
        <v>12</v>
      </c>
    </row>
    <row r="6" spans="1:4" ht="12.75">
      <c r="A6">
        <v>6</v>
      </c>
      <c r="B6">
        <v>60</v>
      </c>
      <c r="C6">
        <v>60</v>
      </c>
      <c r="D6">
        <v>6</v>
      </c>
    </row>
    <row r="7" spans="1:4" ht="12.75">
      <c r="A7">
        <v>12</v>
      </c>
      <c r="B7">
        <v>60</v>
      </c>
      <c r="C7">
        <v>12</v>
      </c>
      <c r="D7">
        <v>12</v>
      </c>
    </row>
    <row r="8" spans="1:4" ht="12.75">
      <c r="A8">
        <v>6</v>
      </c>
      <c r="B8">
        <v>15</v>
      </c>
      <c r="C8">
        <v>40</v>
      </c>
      <c r="D8">
        <v>6</v>
      </c>
    </row>
    <row r="9" spans="1:4" ht="12.75">
      <c r="A9">
        <v>9</v>
      </c>
      <c r="B9">
        <v>100</v>
      </c>
      <c r="C9">
        <v>20</v>
      </c>
      <c r="D9">
        <v>9</v>
      </c>
    </row>
    <row r="10" spans="1:4" ht="12.75">
      <c r="A10">
        <v>12</v>
      </c>
      <c r="B10">
        <v>70</v>
      </c>
      <c r="C10">
        <v>10</v>
      </c>
      <c r="D10">
        <v>6</v>
      </c>
    </row>
    <row r="11" spans="1:4" ht="12.75">
      <c r="A11">
        <v>6</v>
      </c>
      <c r="B11">
        <v>20</v>
      </c>
      <c r="C11">
        <v>10</v>
      </c>
      <c r="D11">
        <v>12</v>
      </c>
    </row>
    <row r="12" spans="1:4" ht="12.75">
      <c r="A12">
        <v>60</v>
      </c>
      <c r="B12">
        <v>9</v>
      </c>
      <c r="C12">
        <v>12</v>
      </c>
      <c r="D12">
        <v>60</v>
      </c>
    </row>
    <row r="13" spans="1:4" ht="12.75">
      <c r="A13">
        <v>9</v>
      </c>
      <c r="B13">
        <v>10</v>
      </c>
      <c r="C13">
        <v>24</v>
      </c>
      <c r="D13">
        <v>9</v>
      </c>
    </row>
    <row r="14" spans="1:4" ht="12.75">
      <c r="A14">
        <v>60</v>
      </c>
      <c r="B14">
        <v>20</v>
      </c>
      <c r="C14">
        <v>16</v>
      </c>
      <c r="D14">
        <v>6</v>
      </c>
    </row>
    <row r="15" spans="1:4" ht="12.75">
      <c r="A15">
        <v>6</v>
      </c>
      <c r="B15">
        <v>24</v>
      </c>
      <c r="D15">
        <v>12</v>
      </c>
    </row>
    <row r="16" spans="1:4" ht="12.75">
      <c r="A16">
        <v>12</v>
      </c>
      <c r="B16">
        <v>12</v>
      </c>
      <c r="D16">
        <v>9</v>
      </c>
    </row>
    <row r="17" spans="1:4" ht="12.75">
      <c r="A17">
        <v>10</v>
      </c>
      <c r="D17">
        <v>64</v>
      </c>
    </row>
    <row r="18" spans="1:4" ht="12.75">
      <c r="A18">
        <v>12</v>
      </c>
      <c r="D18">
        <v>9</v>
      </c>
    </row>
    <row r="19" spans="1:4" ht="12.75">
      <c r="A19">
        <v>9</v>
      </c>
      <c r="D19">
        <v>10</v>
      </c>
    </row>
    <row r="20" spans="1:4" ht="12.75">
      <c r="A20">
        <v>10</v>
      </c>
      <c r="D20">
        <v>6</v>
      </c>
    </row>
    <row r="21" spans="1:4" ht="12.75">
      <c r="A21">
        <v>16</v>
      </c>
      <c r="D21">
        <v>8</v>
      </c>
    </row>
    <row r="22" ht="12.75">
      <c r="D22">
        <v>8</v>
      </c>
    </row>
    <row r="23" ht="12.75">
      <c r="D23">
        <v>8</v>
      </c>
    </row>
    <row r="24" ht="12.75">
      <c r="D24">
        <v>32</v>
      </c>
    </row>
    <row r="25" spans="1:5" ht="12.75">
      <c r="A25">
        <f>SUM(A1:A24)</f>
        <v>324</v>
      </c>
      <c r="B25">
        <f>SUM(B1:B24)</f>
        <v>466</v>
      </c>
      <c r="C25">
        <f>SUM(C1:C24)</f>
        <v>360</v>
      </c>
      <c r="D25">
        <f>SUM(D1:D24)</f>
        <v>346</v>
      </c>
      <c r="E25">
        <f>SUM(A25:D25)</f>
        <v>1496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Licitação</cp:lastModifiedBy>
  <cp:lastPrinted>2014-11-26T19:03:51Z</cp:lastPrinted>
  <dcterms:created xsi:type="dcterms:W3CDTF">2007-05-28T13:52:45Z</dcterms:created>
  <dcterms:modified xsi:type="dcterms:W3CDTF">2014-12-09T15:32:12Z</dcterms:modified>
  <cp:category/>
  <cp:version/>
  <cp:contentType/>
  <cp:contentStatus/>
</cp:coreProperties>
</file>